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33CE928C-88AB-4F3A-B6D0-ADDE05C2C8F2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<sst xmlns="http://schemas.openxmlformats.org/spreadsheetml/2006/main" count="15428" uniqueCount="816">
  <si>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</si>
  <si>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ZDRASTVENA I VETERINARSKA ŠKOLA DR. ANDRIJE ŠTAMPARA VINKOVCI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</si>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</sst>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20154.05</v>
      </c>
      <c r="E6" s="2">
        <f t="shared" ref="E6:I6" si="0">+E7+E14+E19+E30+E35</f>
        <v>5404.37</v>
      </c>
      <c r="F6" s="2">
        <f t="shared" si="0"/>
        <v>0</v>
      </c>
      <c r="G6" s="2">
        <f>+G7+G14+G19+G30+G35</f>
        <v>0</v>
      </c>
      <c r="H6" s="2">
        <f t="shared" si="0"/>
        <v>20154.05</v>
      </c>
      <c r="I6" s="2">
        <f t="shared" si="0"/>
        <v>5404.37</v>
      </c>
      <c r="J6" s="50">
        <f>IF(H6&lt;&gt;0,IF(I6/H6&gt;=100,"&gt;&gt;100",I6/H6*100),"-")</f>
        <v>26.815305112371956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20154.05</v>
      </c>
      <c r="E19" s="3">
        <f t="shared" ref="E19:I19" si="8">E20+E25</f>
        <v>5404.37</v>
      </c>
      <c r="F19" s="3">
        <f t="shared" si="8"/>
        <v>0</v>
      </c>
      <c r="G19" s="3">
        <f t="shared" si="8"/>
        <v>0</v>
      </c>
      <c r="H19" s="3">
        <f t="shared" si="8"/>
        <v>20154.05</v>
      </c>
      <c r="I19" s="3">
        <f t="shared" si="8"/>
        <v>5404.37</v>
      </c>
      <c r="J19" s="50">
        <f t="shared" si="2"/>
        <v>26.815305112371956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20154.05</v>
      </c>
      <c r="E20" s="3">
        <f t="shared" ref="E20:I20" si="9">SUM(E21:E24)</f>
        <v>5404.37</v>
      </c>
      <c r="F20" s="3">
        <f t="shared" si="9"/>
        <v>0</v>
      </c>
      <c r="G20" s="3">
        <f t="shared" si="9"/>
        <v>0</v>
      </c>
      <c r="H20" s="3">
        <f t="shared" si="9"/>
        <v>20154.05</v>
      </c>
      <c r="I20" s="3">
        <f t="shared" si="9"/>
        <v>5404.37</v>
      </c>
      <c r="J20" s="50">
        <f t="shared" si="2"/>
        <v>26.815305112371956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20154.05</v>
      </c>
      <c r="E21" s="84">
        <f>SUM('510:816'!E21)</f>
        <v>3390.37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20154.05</v>
      </c>
      <c r="I21" s="11">
        <f t="shared" si="10"/>
        <v>3390.37</v>
      </c>
      <c r="J21" s="50">
        <f t="shared" si="2"/>
        <v>16.822276415906483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2014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2014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10616</v>
      </c>
      <c r="E44" s="3">
        <f t="shared" ref="E44:I44" si="21">E45+E56+E94+E113+E122+E154+E165</f>
        <v>6163.51</v>
      </c>
      <c r="F44" s="3">
        <f t="shared" si="21"/>
        <v>0</v>
      </c>
      <c r="G44" s="3">
        <f t="shared" si="21"/>
        <v>0</v>
      </c>
      <c r="H44" s="3">
        <f t="shared" si="21"/>
        <v>10616</v>
      </c>
      <c r="I44" s="3">
        <f t="shared" si="21"/>
        <v>6163.51</v>
      </c>
      <c r="J44" s="50">
        <f t="shared" ref="J44:J107" si="22">IF(H44&lt;&gt;0,IF(I44/H44&gt;=100,"&gt;&gt;100",I44/H44*100),"-")</f>
        <v>58.058685003767899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10616</v>
      </c>
      <c r="E56" s="3">
        <f t="shared" ref="E56:I56" si="28">E57+E62+E70+E80+E81+E86</f>
        <v>6163.51</v>
      </c>
      <c r="F56" s="3">
        <f t="shared" si="28"/>
        <v>0</v>
      </c>
      <c r="G56" s="3">
        <f t="shared" si="28"/>
        <v>0</v>
      </c>
      <c r="H56" s="3">
        <f t="shared" si="28"/>
        <v>10616</v>
      </c>
      <c r="I56" s="3">
        <f t="shared" si="28"/>
        <v>6163.51</v>
      </c>
      <c r="J56" s="50">
        <f t="shared" si="22"/>
        <v>58.058685003767899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10616</v>
      </c>
      <c r="E57" s="3">
        <f t="shared" si="29"/>
        <v>2513.25</v>
      </c>
      <c r="F57" s="3">
        <f t="shared" si="29"/>
        <v>0</v>
      </c>
      <c r="G57" s="3">
        <f t="shared" si="29"/>
        <v>0</v>
      </c>
      <c r="H57" s="3">
        <f t="shared" si="29"/>
        <v>10616</v>
      </c>
      <c r="I57" s="3">
        <f t="shared" si="29"/>
        <v>2513.25</v>
      </c>
      <c r="J57" s="50">
        <f t="shared" si="22"/>
        <v>23.674171062547096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1904.43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1904.43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2880</v>
      </c>
      <c r="E60" s="84">
        <f>SUM('510:816'!E60)</f>
        <v>100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2880</v>
      </c>
      <c r="I60" s="12">
        <f t="shared" si="30"/>
        <v>100</v>
      </c>
      <c r="J60" s="50">
        <f t="shared" si="22"/>
        <v>3.4722222222222223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7736</v>
      </c>
      <c r="E61" s="84">
        <f>SUM('510:816'!E61)</f>
        <v>508.82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7736</v>
      </c>
      <c r="I61" s="12">
        <f t="shared" si="30"/>
        <v>508.82</v>
      </c>
      <c r="J61" s="50">
        <f t="shared" si="22"/>
        <v>6.5773009307135464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3650.26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3650.26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3650.26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3650.26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20154.05</v>
      </c>
      <c r="E6" s="2">
        <f>+E7+E14+E19+E30+E35</f>
        <v>2014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20154.05</v>
      </c>
      <c r="E19" s="3">
        <f>E20+E25</f>
        <v>2014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20154.05</v>
      </c>
      <c r="E20" s="3">
        <f>SUM(E21:E24)</f>
        <v>2014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20154.05</v>
      </c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2014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10616</v>
      </c>
      <c r="E44" s="3">
        <f>E45+E56+E94+E113+E122+E154+E165</f>
        <v>2513.25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10616</v>
      </c>
      <c r="E56" s="3">
        <f>E57+E62+E70+E80+E81+E86</f>
        <v>2513.25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10616</v>
      </c>
      <c r="E57" s="3">
        <f t="shared" si="3"/>
        <v>2513.25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1904.43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2880</v>
      </c>
      <c r="E60" s="5">
        <v>100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7736</v>
      </c>
      <c r="E61" s="5">
        <v>508.82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E66" sqref="E6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3390.37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3390.37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3390.37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3390.37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3650.26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3650.26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3650.26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3650.26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Kasalo</cp:lastModifiedBy>
  <cp:lastPrinted>2025-12-18T09:39:09Z</cp:lastPrinted>
  <dcterms:created xsi:type="dcterms:W3CDTF">2025-08-09T19:28:20Z</dcterms:created>
  <dcterms:modified xsi:type="dcterms:W3CDTF">2026-01-30T11:05:08Z</dcterms:modified>
</cp:coreProperties>
</file>